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8" i="1"/>
  <c r="O7" i="1"/>
  <c r="O6" i="1"/>
  <c r="O12" i="1"/>
  <c r="O5" i="1"/>
  <c r="M9" i="1"/>
  <c r="M8" i="1"/>
  <c r="M7" i="1"/>
  <c r="M6" i="1"/>
  <c r="M5" i="1"/>
  <c r="AE12" i="1"/>
  <c r="AD12" i="1"/>
  <c r="AC12" i="1"/>
  <c r="AB12" i="1"/>
  <c r="AA12" i="1"/>
  <c r="Z12" i="1"/>
  <c r="Y12" i="1"/>
  <c r="I18" i="1"/>
  <c r="X12" i="1"/>
  <c r="H18" i="1"/>
  <c r="W12" i="1"/>
  <c r="G18" i="1"/>
  <c r="V12" i="1"/>
  <c r="F18" i="1"/>
  <c r="U12" i="1"/>
  <c r="E18" i="1"/>
  <c r="T12" i="1"/>
  <c r="I17" i="1"/>
  <c r="S12" i="1"/>
  <c r="H17" i="1"/>
  <c r="R12" i="1"/>
  <c r="G17" i="1"/>
  <c r="Q12" i="1"/>
  <c r="F17" i="1"/>
  <c r="P12" i="1"/>
  <c r="E17" i="1"/>
  <c r="L12" i="1"/>
  <c r="K12" i="1"/>
  <c r="J12" i="1"/>
  <c r="I12" i="1"/>
  <c r="D13" i="1" s="1"/>
  <c r="H12" i="1"/>
  <c r="H16" i="1" s="1"/>
  <c r="G12" i="1"/>
  <c r="G16" i="1" s="1"/>
  <c r="G19" i="1" s="1"/>
  <c r="F12" i="1"/>
  <c r="F16" i="1" s="1"/>
  <c r="E12" i="1"/>
  <c r="E16" i="1" s="1"/>
  <c r="E19" i="1" s="1"/>
  <c r="K17" i="1"/>
  <c r="L17" i="1"/>
  <c r="M12" i="1"/>
  <c r="L18" i="1"/>
  <c r="O16" i="1"/>
  <c r="O19" i="1"/>
  <c r="N12" i="1"/>
  <c r="N16" i="1" s="1"/>
  <c r="N17" i="1"/>
  <c r="M17" i="1"/>
  <c r="N18" i="1"/>
  <c r="M18" i="1"/>
  <c r="K18" i="1"/>
  <c r="F19" i="1" l="1"/>
  <c r="K19" i="1" s="1"/>
  <c r="K16" i="1"/>
  <c r="H19" i="1"/>
  <c r="L19" i="1" s="1"/>
  <c r="L16" i="1"/>
  <c r="I16" i="1"/>
  <c r="I19" i="1" l="1"/>
  <c r="M16" i="1"/>
  <c r="N19" i="1" l="1"/>
  <c r="M19" i="1"/>
</calcChain>
</file>

<file path=xl/sharedStrings.xml><?xml version="1.0" encoding="utf-8"?>
<sst xmlns="http://schemas.openxmlformats.org/spreadsheetml/2006/main" count="134" uniqueCount="91">
  <si>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</si>
  <si>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</si>
  <si>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</si>
  <si>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</si>
  <si>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</si>
  <si>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</si>
  <si>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</si>
  <si>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</si>
  <si>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</si>
  <si>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</si>
  <si>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</si>
  <si>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</si>
  <si>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</si>
  <si>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</si>
  <si>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</si>
  <si>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</si>
  <si>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</si>
  <si>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</si>
  <si>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</si>
  <si>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</si>
  <si>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</si>
  <si>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</si>
  <si>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</si>
  <si>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</si>
  <si>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</si>
  <si>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</si>
  <si>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</si>
  <si>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</si>
  <si>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</si>
  <si>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</si>
  <si>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</si>
  <si>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</si>
  <si>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</si>
  <si>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</si>
  <si>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</si>
  <si>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Tuuli Virtanen</t>
  </si>
  <si>
    <t>Fera</t>
  </si>
  <si>
    <t>ykköspesis</t>
  </si>
  <si>
    <t>karsintasarja</t>
  </si>
  <si>
    <t>3.</t>
  </si>
  <si>
    <t>Pesäkarhut</t>
  </si>
  <si>
    <t>play off</t>
  </si>
  <si>
    <t>1.</t>
  </si>
  <si>
    <t>6.</t>
  </si>
  <si>
    <t>jatkosarja ja play off</t>
  </si>
  <si>
    <t>2.</t>
  </si>
  <si>
    <t>10.6.1985</t>
  </si>
  <si>
    <t>Fera = Fera, Rauma  (1958)</t>
  </si>
  <si>
    <t>Pesäkarhut = Pesäkarhut, Pori  (1985)</t>
  </si>
  <si>
    <t>ENSIMMÄISET</t>
  </si>
  <si>
    <t>Ottelu</t>
  </si>
  <si>
    <t>1.  ottelu</t>
  </si>
  <si>
    <t>Lyöty juoksu</t>
  </si>
  <si>
    <t>Tuotu juoksu</t>
  </si>
  <si>
    <t>Kunnari</t>
  </si>
  <si>
    <t>27.05. 2001  Kirittäret - Pesäkarhut  2-1  (4-7, 12-8, 5-1)</t>
  </si>
  <si>
    <t>8.  ottelu</t>
  </si>
  <si>
    <t>9.  ottelu</t>
  </si>
  <si>
    <t>08.09. 2001  Fera - IK  1-0  (2-2, 3-2)</t>
  </si>
  <si>
    <t>01.09. 2001  Pesä Ysit - Fera  2-0  (11-4, 19-1)</t>
  </si>
  <si>
    <t xml:space="preserve">  15 v 11 kk 17 pv</t>
  </si>
  <si>
    <t xml:space="preserve">  16 v   2 kk 29 pv</t>
  </si>
  <si>
    <t xml:space="preserve">  16 v   2 kk 22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</si>
  <si>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</si>
  <si>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</si>
  <si>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</si>
  <si>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</si>
  <si>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</si>
  <si>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</si>
  <si>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</si>
  <si>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</si>
  <si>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</si>
  <si>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</si>
  <si>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</si>
  <si>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</si>
  <si>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</si>
  <si>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</si>
  <si>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</si>
  <si>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2002  Seinäjoki</t>
  </si>
  <si>
    <t>jok</t>
  </si>
  <si>
    <t>Jari Mäkelä</t>
  </si>
  <si>
    <t>1452</t>
  </si>
  <si>
    <t>01.08. 2003  Sotkamo</t>
  </si>
  <si>
    <t>Sirkku Vainio-Hynnilä</t>
  </si>
  <si>
    <t>1500</t>
  </si>
  <si>
    <t xml:space="preserve">  0-1  (2-7, 3-3)</t>
  </si>
  <si>
    <t>2/2</t>
  </si>
  <si>
    <t xml:space="preserve">  0-2  (1-3, 4-6)</t>
  </si>
  <si>
    <t>1/3</t>
  </si>
  <si>
    <t>3/5</t>
  </si>
  <si>
    <t>Pesäkarhut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</si>
</sst>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2001</v>
      </c>
      <c r="C4" s="60"/>
      <c r="D4" s="61" t="s">
        <v>36</v>
      </c>
      <c r="E4" s="60"/>
      <c r="F4" s="62" t="s">
        <v>37</v>
      </c>
      <c r="G4" s="65"/>
      <c r="H4" s="64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>
        <v>5</v>
      </c>
      <c r="V4" s="28">
        <v>0</v>
      </c>
      <c r="W4" s="28">
        <v>1</v>
      </c>
      <c r="X4" s="28">
        <v>2</v>
      </c>
      <c r="Y4" s="28">
        <v>5</v>
      </c>
      <c r="Z4" s="27"/>
      <c r="AA4" s="27"/>
      <c r="AB4" s="27"/>
      <c r="AC4" s="27"/>
      <c r="AD4" s="27"/>
      <c r="AE4" s="27"/>
      <c r="AF4" s="63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2001</v>
      </c>
      <c r="C5" s="27" t="s">
        <v>39</v>
      </c>
      <c r="D5" s="29" t="s">
        <v>40</v>
      </c>
      <c r="E5" s="27">
        <v>4</v>
      </c>
      <c r="F5" s="27">
        <v>0</v>
      </c>
      <c r="G5" s="27">
        <v>0</v>
      </c>
      <c r="H5" s="27">
        <v>0</v>
      </c>
      <c r="I5" s="27">
        <v>1</v>
      </c>
      <c r="J5" s="27">
        <v>1</v>
      </c>
      <c r="K5" s="27">
        <v>0</v>
      </c>
      <c r="L5" s="27">
        <v>0</v>
      </c>
      <c r="M5" s="27">
        <f>PRODUCT(F5+G5)</f>
        <v>0</v>
      </c>
      <c r="N5" s="30">
        <v>0.5</v>
      </c>
      <c r="O5" s="37">
        <f>PRODUCT(I5/N5)</f>
        <v>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4" t="s">
        <v>41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2002</v>
      </c>
      <c r="C6" s="27" t="s">
        <v>42</v>
      </c>
      <c r="D6" s="29" t="s">
        <v>40</v>
      </c>
      <c r="E6" s="27">
        <v>24</v>
      </c>
      <c r="F6" s="27">
        <v>0</v>
      </c>
      <c r="G6" s="27">
        <v>3</v>
      </c>
      <c r="H6" s="27">
        <v>4</v>
      </c>
      <c r="I6" s="27">
        <v>45</v>
      </c>
      <c r="J6" s="27">
        <v>32</v>
      </c>
      <c r="K6" s="27">
        <v>6</v>
      </c>
      <c r="L6" s="27">
        <v>4</v>
      </c>
      <c r="M6" s="27">
        <f>PRODUCT(F6+G6)</f>
        <v>3</v>
      </c>
      <c r="N6" s="30">
        <v>0.51700000000000002</v>
      </c>
      <c r="O6" s="37">
        <f>PRODUCT(I6/N6)</f>
        <v>87.040618955512571</v>
      </c>
      <c r="P6" s="27">
        <v>12</v>
      </c>
      <c r="Q6" s="27">
        <v>0</v>
      </c>
      <c r="R6" s="27">
        <v>0</v>
      </c>
      <c r="S6" s="27">
        <v>2</v>
      </c>
      <c r="T6" s="27">
        <v>18</v>
      </c>
      <c r="U6" s="28"/>
      <c r="V6" s="28"/>
      <c r="W6" s="28"/>
      <c r="X6" s="28"/>
      <c r="Y6" s="28"/>
      <c r="Z6" s="27"/>
      <c r="AA6" s="27"/>
      <c r="AB6" s="27">
        <v>1</v>
      </c>
      <c r="AC6" s="27">
        <v>1</v>
      </c>
      <c r="AD6" s="27"/>
      <c r="AE6" s="27"/>
      <c r="AF6" s="14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2003</v>
      </c>
      <c r="C7" s="27" t="s">
        <v>43</v>
      </c>
      <c r="D7" s="29" t="s">
        <v>40</v>
      </c>
      <c r="E7" s="27">
        <v>17</v>
      </c>
      <c r="F7" s="27">
        <v>0</v>
      </c>
      <c r="G7" s="27">
        <v>0</v>
      </c>
      <c r="H7" s="27">
        <v>1</v>
      </c>
      <c r="I7" s="27">
        <v>26</v>
      </c>
      <c r="J7" s="27">
        <v>21</v>
      </c>
      <c r="K7" s="27">
        <v>3</v>
      </c>
      <c r="L7" s="27">
        <v>2</v>
      </c>
      <c r="M7" s="27">
        <f>PRODUCT(F7+G7)</f>
        <v>0</v>
      </c>
      <c r="N7" s="30">
        <v>0.40600000000000003</v>
      </c>
      <c r="O7" s="37">
        <f>PRODUCT(I7/N7)</f>
        <v>64.039408866995075</v>
      </c>
      <c r="P7" s="27">
        <v>2</v>
      </c>
      <c r="Q7" s="27">
        <v>0</v>
      </c>
      <c r="R7" s="27">
        <v>0</v>
      </c>
      <c r="S7" s="27">
        <v>0</v>
      </c>
      <c r="T7" s="27">
        <v>0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2004</v>
      </c>
      <c r="C8" s="27" t="s">
        <v>39</v>
      </c>
      <c r="D8" s="29" t="s">
        <v>40</v>
      </c>
      <c r="E8" s="27">
        <v>7</v>
      </c>
      <c r="F8" s="27">
        <v>0</v>
      </c>
      <c r="G8" s="27">
        <v>0</v>
      </c>
      <c r="H8" s="27">
        <v>1</v>
      </c>
      <c r="I8" s="27">
        <v>13</v>
      </c>
      <c r="J8" s="27">
        <v>9</v>
      </c>
      <c r="K8" s="27">
        <v>2</v>
      </c>
      <c r="L8" s="27">
        <v>2</v>
      </c>
      <c r="M8" s="27">
        <f>PRODUCT(F8+G8)</f>
        <v>0</v>
      </c>
      <c r="N8" s="30">
        <v>0.41899999999999998</v>
      </c>
      <c r="O8" s="37">
        <f>PRODUCT(I8/N8)</f>
        <v>31.026252983293556</v>
      </c>
      <c r="P8" s="27">
        <v>14</v>
      </c>
      <c r="Q8" s="27">
        <v>0</v>
      </c>
      <c r="R8" s="27">
        <v>0</v>
      </c>
      <c r="S8" s="27">
        <v>2</v>
      </c>
      <c r="T8" s="27">
        <v>20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 t="s">
        <v>44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2005</v>
      </c>
      <c r="C9" s="27" t="s">
        <v>45</v>
      </c>
      <c r="D9" s="29" t="s">
        <v>40</v>
      </c>
      <c r="E9" s="27">
        <v>19</v>
      </c>
      <c r="F9" s="27">
        <v>0</v>
      </c>
      <c r="G9" s="27">
        <v>5</v>
      </c>
      <c r="H9" s="27">
        <v>3</v>
      </c>
      <c r="I9" s="27">
        <v>35</v>
      </c>
      <c r="J9" s="27">
        <v>24</v>
      </c>
      <c r="K9" s="27">
        <v>3</v>
      </c>
      <c r="L9" s="27">
        <v>3</v>
      </c>
      <c r="M9" s="27">
        <f>PRODUCT(F9+G9)</f>
        <v>5</v>
      </c>
      <c r="N9" s="30">
        <v>0.47899999999999998</v>
      </c>
      <c r="O9" s="37">
        <f>PRODUCT(I9/N9)</f>
        <v>73.068893528183722</v>
      </c>
      <c r="P9" s="27">
        <v>14</v>
      </c>
      <c r="Q9" s="27">
        <v>0</v>
      </c>
      <c r="R9" s="27">
        <v>0</v>
      </c>
      <c r="S9" s="27">
        <v>0</v>
      </c>
      <c r="T9" s="27">
        <v>29</v>
      </c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4" t="s">
        <v>44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2006</v>
      </c>
      <c r="C10" s="27"/>
      <c r="D10" s="42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0">
        <v>2007</v>
      </c>
      <c r="C11" s="60"/>
      <c r="D11" s="61" t="s">
        <v>90</v>
      </c>
      <c r="E11" s="60"/>
      <c r="F11" s="62" t="s">
        <v>37</v>
      </c>
      <c r="G11" s="65"/>
      <c r="H11" s="64"/>
      <c r="I11" s="60"/>
      <c r="J11" s="60"/>
      <c r="K11" s="60"/>
      <c r="L11" s="60"/>
      <c r="M11" s="60"/>
      <c r="N11" s="6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SUM(E4:E9)</f>
        <v>71</v>
      </c>
      <c r="F12" s="19">
        <f t="shared" si="0"/>
        <v>0</v>
      </c>
      <c r="G12" s="19">
        <f t="shared" si="0"/>
        <v>8</v>
      </c>
      <c r="H12" s="19">
        <f t="shared" si="0"/>
        <v>9</v>
      </c>
      <c r="I12" s="19">
        <f t="shared" si="0"/>
        <v>120</v>
      </c>
      <c r="J12" s="19">
        <f t="shared" si="0"/>
        <v>87</v>
      </c>
      <c r="K12" s="19">
        <f t="shared" si="0"/>
        <v>14</v>
      </c>
      <c r="L12" s="19">
        <f t="shared" si="0"/>
        <v>11</v>
      </c>
      <c r="M12" s="19">
        <f t="shared" si="0"/>
        <v>8</v>
      </c>
      <c r="N12" s="31">
        <f>PRODUCT(I12/O12)</f>
        <v>0.46660802431948573</v>
      </c>
      <c r="O12" s="32">
        <f t="shared" ref="O12:AE12" si="1">SUM(O4:O9)</f>
        <v>257.1751743339849</v>
      </c>
      <c r="P12" s="19">
        <f t="shared" si="1"/>
        <v>42</v>
      </c>
      <c r="Q12" s="19">
        <f t="shared" si="1"/>
        <v>0</v>
      </c>
      <c r="R12" s="19">
        <f t="shared" si="1"/>
        <v>0</v>
      </c>
      <c r="S12" s="19">
        <f t="shared" si="1"/>
        <v>4</v>
      </c>
      <c r="T12" s="19">
        <f t="shared" si="1"/>
        <v>67</v>
      </c>
      <c r="U12" s="19">
        <f t="shared" si="1"/>
        <v>5</v>
      </c>
      <c r="V12" s="19">
        <f t="shared" si="1"/>
        <v>0</v>
      </c>
      <c r="W12" s="19">
        <f t="shared" si="1"/>
        <v>1</v>
      </c>
      <c r="X12" s="19">
        <f t="shared" si="1"/>
        <v>2</v>
      </c>
      <c r="Y12" s="19">
        <f t="shared" si="1"/>
        <v>5</v>
      </c>
      <c r="Z12" s="19">
        <f t="shared" si="1"/>
        <v>0</v>
      </c>
      <c r="AA12" s="19">
        <f t="shared" si="1"/>
        <v>0</v>
      </c>
      <c r="AB12" s="19">
        <f t="shared" si="1"/>
        <v>1</v>
      </c>
      <c r="AC12" s="19">
        <f t="shared" si="1"/>
        <v>1</v>
      </c>
      <c r="AD12" s="19">
        <f t="shared" si="1"/>
        <v>1</v>
      </c>
      <c r="AE12" s="19">
        <f t="shared" si="1"/>
        <v>2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SUM(F12:H12)+((I12-F12-G12)/3)+(E12/3)+(Z12*25)+(AA12*25)+(AB12*10)+(AC12*25)+(AD12*20)+(AE12*15)-15-15</f>
        <v>133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49</v>
      </c>
      <c r="Q15" s="13"/>
      <c r="R15" s="13"/>
      <c r="S15" s="13"/>
      <c r="T15" s="67"/>
      <c r="U15" s="67"/>
      <c r="V15" s="67"/>
      <c r="W15" s="67"/>
      <c r="X15" s="67"/>
      <c r="Y15" s="13"/>
      <c r="Z15" s="13"/>
      <c r="AA15" s="13"/>
      <c r="AB15" s="13"/>
      <c r="AC15" s="13"/>
      <c r="AD15" s="13"/>
      <c r="AE15" s="13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71</v>
      </c>
      <c r="F16" s="27">
        <f>PRODUCT(F12)</f>
        <v>0</v>
      </c>
      <c r="G16" s="27">
        <f>PRODUCT(G12)</f>
        <v>8</v>
      </c>
      <c r="H16" s="27">
        <f>PRODUCT(H12)</f>
        <v>9</v>
      </c>
      <c r="I16" s="27">
        <f>PRODUCT(I12)</f>
        <v>120</v>
      </c>
      <c r="J16" s="1"/>
      <c r="K16" s="43">
        <f>PRODUCT((F16+G16)/E16)</f>
        <v>0.11267605633802817</v>
      </c>
      <c r="L16" s="43">
        <f>PRODUCT(H16/E16)</f>
        <v>0.12676056338028169</v>
      </c>
      <c r="M16" s="43">
        <f>PRODUCT(I16/E16)</f>
        <v>1.6901408450704225</v>
      </c>
      <c r="N16" s="30">
        <f>PRODUCT(N12)</f>
        <v>0.46660802431948573</v>
      </c>
      <c r="O16" s="25">
        <f>PRODUCT(O12)</f>
        <v>257.1751743339849</v>
      </c>
      <c r="P16" s="69" t="s">
        <v>50</v>
      </c>
      <c r="Q16" s="70"/>
      <c r="R16" s="70"/>
      <c r="S16" s="71" t="s">
        <v>55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51</v>
      </c>
      <c r="AE16" s="72"/>
      <c r="AF16" s="73" t="s">
        <v>60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42</v>
      </c>
      <c r="F17" s="27">
        <f>PRODUCT(Q12)</f>
        <v>0</v>
      </c>
      <c r="G17" s="27">
        <f>PRODUCT(R12)</f>
        <v>0</v>
      </c>
      <c r="H17" s="27">
        <f>PRODUCT(S12)</f>
        <v>4</v>
      </c>
      <c r="I17" s="27">
        <f>PRODUCT(T12)</f>
        <v>67</v>
      </c>
      <c r="J17" s="1"/>
      <c r="K17" s="43">
        <f>PRODUCT((F17+G17)/E17)</f>
        <v>0</v>
      </c>
      <c r="L17" s="43">
        <f>PRODUCT(H17/E17)</f>
        <v>9.5238095238095233E-2</v>
      </c>
      <c r="M17" s="43">
        <f>PRODUCT(I17/E17)</f>
        <v>1.5952380952380953</v>
      </c>
      <c r="N17" s="30">
        <f>PRODUCT(I17/O17)</f>
        <v>0.48905109489051096</v>
      </c>
      <c r="O17" s="25">
        <v>137</v>
      </c>
      <c r="P17" s="74" t="s">
        <v>52</v>
      </c>
      <c r="Q17" s="75"/>
      <c r="R17" s="75"/>
      <c r="S17" s="76" t="s">
        <v>58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 t="s">
        <v>57</v>
      </c>
      <c r="AE17" s="77"/>
      <c r="AF17" s="78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5</v>
      </c>
      <c r="F18" s="28">
        <f>PRODUCT(V12)</f>
        <v>0</v>
      </c>
      <c r="G18" s="28">
        <f>PRODUCT(W12)</f>
        <v>1</v>
      </c>
      <c r="H18" s="28">
        <f>PRODUCT(X12)</f>
        <v>2</v>
      </c>
      <c r="I18" s="28">
        <f>PRODUCT(Y12)</f>
        <v>5</v>
      </c>
      <c r="J18" s="1"/>
      <c r="K18" s="50">
        <f>PRODUCT((F18+G18)/E18)</f>
        <v>0.2</v>
      </c>
      <c r="L18" s="50">
        <f>PRODUCT(H18/E18)</f>
        <v>0.4</v>
      </c>
      <c r="M18" s="50">
        <f>PRODUCT(I18/E18)</f>
        <v>1</v>
      </c>
      <c r="N18" s="51">
        <f>PRODUCT(I18/O18)</f>
        <v>0.27777777777777779</v>
      </c>
      <c r="O18" s="25">
        <v>18</v>
      </c>
      <c r="P18" s="74" t="s">
        <v>53</v>
      </c>
      <c r="Q18" s="75"/>
      <c r="R18" s="75"/>
      <c r="S18" s="76" t="s">
        <v>59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 t="s">
        <v>56</v>
      </c>
      <c r="AE18" s="77"/>
      <c r="AF18" s="78" t="s">
        <v>62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118</v>
      </c>
      <c r="F19" s="19">
        <f>SUM(F16:F18)</f>
        <v>0</v>
      </c>
      <c r="G19" s="19">
        <f>SUM(G16:G18)</f>
        <v>9</v>
      </c>
      <c r="H19" s="19">
        <f>SUM(H16:H18)</f>
        <v>15</v>
      </c>
      <c r="I19" s="19">
        <f>SUM(I16:I18)</f>
        <v>192</v>
      </c>
      <c r="J19" s="1"/>
      <c r="K19" s="55">
        <f>PRODUCT((F19+G19)/E19)</f>
        <v>7.6271186440677971E-2</v>
      </c>
      <c r="L19" s="55">
        <f>PRODUCT(H19/E19)</f>
        <v>0.1271186440677966</v>
      </c>
      <c r="M19" s="55">
        <f>PRODUCT(I19/E19)</f>
        <v>1.6271186440677967</v>
      </c>
      <c r="N19" s="31">
        <f>PRODUCT(I19/O19)</f>
        <v>0.46582135935344493</v>
      </c>
      <c r="O19" s="25">
        <f>SUM(O16:O18)</f>
        <v>412.1751743339849</v>
      </c>
      <c r="P19" s="79" t="s">
        <v>54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  <c r="AE19" s="81"/>
      <c r="AF19" s="8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66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3.140625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29" customWidth="1"/>
    <col min="22" max="22" width="10.85546875" style="103" customWidth="1"/>
    <col min="23" max="23" width="23.855468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4" t="s">
        <v>63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26"/>
      <c r="R1" s="126"/>
      <c r="S1" s="126"/>
      <c r="T1" s="126"/>
      <c r="U1" s="126"/>
      <c r="V1" s="85"/>
      <c r="W1" s="86"/>
      <c r="X1" s="64"/>
      <c r="Y1" s="87"/>
      <c r="Z1" s="87"/>
      <c r="AA1" s="87"/>
      <c r="AB1" s="87"/>
      <c r="AC1" s="87"/>
      <c r="AD1" s="87"/>
    </row>
    <row r="2" spans="1:30" x14ac:dyDescent="0.25">
      <c r="A2" s="9"/>
      <c r="B2" s="106" t="s">
        <v>35</v>
      </c>
      <c r="C2" s="107" t="s">
        <v>46</v>
      </c>
      <c r="D2" s="88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7"/>
      <c r="R2" s="127"/>
      <c r="S2" s="127"/>
      <c r="T2" s="127"/>
      <c r="U2" s="127"/>
      <c r="V2" s="12"/>
      <c r="W2" s="89"/>
      <c r="X2" s="68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64</v>
      </c>
      <c r="C3" s="23" t="s">
        <v>65</v>
      </c>
      <c r="D3" s="91" t="s">
        <v>66</v>
      </c>
      <c r="E3" s="92" t="s">
        <v>1</v>
      </c>
      <c r="F3" s="25"/>
      <c r="G3" s="93" t="s">
        <v>67</v>
      </c>
      <c r="H3" s="94" t="s">
        <v>68</v>
      </c>
      <c r="I3" s="94" t="s">
        <v>31</v>
      </c>
      <c r="J3" s="18" t="s">
        <v>69</v>
      </c>
      <c r="K3" s="95" t="s">
        <v>70</v>
      </c>
      <c r="L3" s="95" t="s">
        <v>71</v>
      </c>
      <c r="M3" s="93" t="s">
        <v>72</v>
      </c>
      <c r="N3" s="93" t="s">
        <v>30</v>
      </c>
      <c r="O3" s="94" t="s">
        <v>73</v>
      </c>
      <c r="P3" s="93" t="s">
        <v>68</v>
      </c>
      <c r="Q3" s="128" t="s">
        <v>3</v>
      </c>
      <c r="R3" s="128">
        <v>1</v>
      </c>
      <c r="S3" s="128">
        <v>2</v>
      </c>
      <c r="T3" s="128">
        <v>3</v>
      </c>
      <c r="U3" s="128" t="s">
        <v>74</v>
      </c>
      <c r="V3" s="18" t="s">
        <v>21</v>
      </c>
      <c r="W3" s="17" t="s">
        <v>75</v>
      </c>
      <c r="X3" s="17" t="s">
        <v>76</v>
      </c>
      <c r="Y3" s="87"/>
      <c r="Z3" s="87"/>
      <c r="AA3" s="87"/>
      <c r="AB3" s="87"/>
      <c r="AC3" s="87"/>
      <c r="AD3" s="87"/>
    </row>
    <row r="4" spans="1:30" x14ac:dyDescent="0.25">
      <c r="A4" s="9"/>
      <c r="B4" s="96" t="s">
        <v>78</v>
      </c>
      <c r="C4" s="109" t="s">
        <v>85</v>
      </c>
      <c r="D4" s="96" t="s">
        <v>77</v>
      </c>
      <c r="E4" s="110" t="s">
        <v>40</v>
      </c>
      <c r="F4" s="111"/>
      <c r="G4" s="98">
        <v>1</v>
      </c>
      <c r="H4" s="98"/>
      <c r="I4" s="98"/>
      <c r="J4" s="98"/>
      <c r="K4" s="98" t="s">
        <v>79</v>
      </c>
      <c r="L4" s="98"/>
      <c r="M4" s="98">
        <v>1</v>
      </c>
      <c r="N4" s="98"/>
      <c r="O4" s="98"/>
      <c r="P4" s="98"/>
      <c r="Q4" s="108" t="s">
        <v>86</v>
      </c>
      <c r="R4" s="108"/>
      <c r="S4" s="108"/>
      <c r="T4" s="108" t="s">
        <v>86</v>
      </c>
      <c r="U4" s="108"/>
      <c r="V4" s="112">
        <v>1</v>
      </c>
      <c r="W4" s="113" t="s">
        <v>80</v>
      </c>
      <c r="X4" s="108" t="s">
        <v>81</v>
      </c>
      <c r="Y4" s="87"/>
      <c r="Z4" s="87"/>
      <c r="AA4" s="87"/>
      <c r="AB4" s="87"/>
      <c r="AC4" s="87"/>
      <c r="AD4" s="87"/>
    </row>
    <row r="5" spans="1:30" x14ac:dyDescent="0.25">
      <c r="A5" s="24"/>
      <c r="B5" s="96" t="s">
        <v>82</v>
      </c>
      <c r="C5" s="109" t="s">
        <v>87</v>
      </c>
      <c r="D5" s="96" t="s">
        <v>77</v>
      </c>
      <c r="E5" s="110" t="s">
        <v>40</v>
      </c>
      <c r="F5" s="111"/>
      <c r="G5" s="98">
        <v>1</v>
      </c>
      <c r="H5" s="98"/>
      <c r="I5" s="98"/>
      <c r="J5" s="98" t="s">
        <v>73</v>
      </c>
      <c r="K5" s="98">
        <v>8</v>
      </c>
      <c r="L5" s="98"/>
      <c r="M5" s="98">
        <v>1</v>
      </c>
      <c r="N5" s="98"/>
      <c r="O5" s="98"/>
      <c r="P5" s="98"/>
      <c r="Q5" s="108" t="s">
        <v>88</v>
      </c>
      <c r="R5" s="108"/>
      <c r="S5" s="108" t="s">
        <v>88</v>
      </c>
      <c r="T5" s="108"/>
      <c r="U5" s="108"/>
      <c r="V5" s="112">
        <v>0.33300000000000002</v>
      </c>
      <c r="W5" s="113" t="s">
        <v>83</v>
      </c>
      <c r="X5" s="108" t="s">
        <v>84</v>
      </c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114"/>
      <c r="F6" s="97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/>
      <c r="Q6" s="115" t="s">
        <v>89</v>
      </c>
      <c r="R6" s="115"/>
      <c r="S6" s="115" t="s">
        <v>88</v>
      </c>
      <c r="T6" s="115" t="s">
        <v>86</v>
      </c>
      <c r="U6" s="115"/>
      <c r="V6" s="31">
        <v>0.6</v>
      </c>
      <c r="W6" s="116"/>
      <c r="X6" s="115"/>
      <c r="Y6" s="87"/>
      <c r="Z6" s="87"/>
      <c r="AA6" s="87"/>
      <c r="AB6" s="87"/>
      <c r="AC6" s="87"/>
      <c r="AD6" s="87"/>
    </row>
    <row r="7" spans="1:30" x14ac:dyDescent="0.25">
      <c r="A7" s="24"/>
      <c r="B7" s="117"/>
      <c r="C7" s="118"/>
      <c r="D7" s="119"/>
      <c r="E7" s="120"/>
      <c r="F7" s="121"/>
      <c r="G7" s="118"/>
      <c r="H7" s="118"/>
      <c r="I7" s="118"/>
      <c r="J7" s="122"/>
      <c r="K7" s="122"/>
      <c r="L7" s="122"/>
      <c r="M7" s="118"/>
      <c r="N7" s="118"/>
      <c r="O7" s="118"/>
      <c r="P7" s="118"/>
      <c r="Q7" s="123"/>
      <c r="R7" s="123"/>
      <c r="S7" s="123"/>
      <c r="T7" s="123"/>
      <c r="U7" s="123"/>
      <c r="V7" s="118"/>
      <c r="W7" s="119"/>
      <c r="X7" s="124"/>
      <c r="Y7" s="87"/>
      <c r="Z7" s="87"/>
      <c r="AA7" s="87"/>
      <c r="AB7" s="87"/>
      <c r="AC7" s="87"/>
      <c r="AD7" s="87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25"/>
      <c r="R8" s="125"/>
      <c r="S8" s="125"/>
      <c r="T8" s="125"/>
      <c r="U8" s="125"/>
      <c r="V8" s="1"/>
      <c r="W8" s="99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25"/>
      <c r="R9" s="125"/>
      <c r="S9" s="125"/>
      <c r="T9" s="125"/>
      <c r="U9" s="125"/>
      <c r="V9" s="1"/>
      <c r="W9" s="99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5"/>
      <c r="R10" s="125"/>
      <c r="S10" s="125"/>
      <c r="T10" s="125"/>
      <c r="U10" s="125"/>
      <c r="V10" s="1"/>
      <c r="W10" s="99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5"/>
      <c r="R11" s="125"/>
      <c r="S11" s="125"/>
      <c r="T11" s="125"/>
      <c r="U11" s="125"/>
      <c r="V11" s="1"/>
      <c r="W11" s="99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5"/>
      <c r="R12" s="125"/>
      <c r="S12" s="125"/>
      <c r="T12" s="125"/>
      <c r="U12" s="125"/>
      <c r="V12" s="1"/>
      <c r="W12" s="99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5"/>
      <c r="R13" s="125"/>
      <c r="S13" s="125"/>
      <c r="T13" s="125"/>
      <c r="U13" s="125"/>
      <c r="V13" s="1"/>
      <c r="W13" s="99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5"/>
      <c r="R14" s="125"/>
      <c r="S14" s="125"/>
      <c r="T14" s="125"/>
      <c r="U14" s="125"/>
      <c r="V14" s="1"/>
      <c r="W14" s="99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5"/>
      <c r="R15" s="125"/>
      <c r="S15" s="125"/>
      <c r="T15" s="125"/>
      <c r="U15" s="125"/>
      <c r="V15" s="1"/>
      <c r="W15" s="99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5"/>
      <c r="R16" s="125"/>
      <c r="S16" s="125"/>
      <c r="T16" s="125"/>
      <c r="U16" s="125"/>
      <c r="V16" s="1"/>
      <c r="W16" s="99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5"/>
      <c r="R17" s="125"/>
      <c r="S17" s="125"/>
      <c r="T17" s="125"/>
      <c r="U17" s="125"/>
      <c r="V17" s="1"/>
      <c r="W17" s="99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5"/>
      <c r="R18" s="125"/>
      <c r="S18" s="125"/>
      <c r="T18" s="125"/>
      <c r="U18" s="125"/>
      <c r="V18" s="1"/>
      <c r="W18" s="99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5"/>
      <c r="R19" s="125"/>
      <c r="S19" s="125"/>
      <c r="T19" s="125"/>
      <c r="U19" s="125"/>
      <c r="V19" s="1"/>
      <c r="W19" s="99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5"/>
      <c r="R20" s="125"/>
      <c r="S20" s="125"/>
      <c r="T20" s="125"/>
      <c r="U20" s="125"/>
      <c r="V20" s="1"/>
      <c r="W20" s="99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5"/>
      <c r="R21" s="125"/>
      <c r="S21" s="125"/>
      <c r="T21" s="125"/>
      <c r="U21" s="125"/>
      <c r="V21" s="1"/>
      <c r="W21" s="99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5"/>
      <c r="R22" s="125"/>
      <c r="S22" s="125"/>
      <c r="T22" s="125"/>
      <c r="U22" s="125"/>
      <c r="V22" s="1"/>
      <c r="W22" s="99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5"/>
      <c r="R23" s="125"/>
      <c r="S23" s="125"/>
      <c r="T23" s="125"/>
      <c r="U23" s="125"/>
      <c r="V23" s="1"/>
      <c r="W23" s="99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5"/>
      <c r="R24" s="125"/>
      <c r="S24" s="125"/>
      <c r="T24" s="125"/>
      <c r="U24" s="125"/>
      <c r="V24" s="1"/>
      <c r="W24" s="99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5"/>
      <c r="R25" s="125"/>
      <c r="S25" s="125"/>
      <c r="T25" s="125"/>
      <c r="U25" s="125"/>
      <c r="V25" s="1"/>
      <c r="W25" s="99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5"/>
      <c r="R26" s="125"/>
      <c r="S26" s="125"/>
      <c r="T26" s="125"/>
      <c r="U26" s="125"/>
      <c r="V26" s="1"/>
      <c r="W26" s="99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5"/>
      <c r="R27" s="125"/>
      <c r="S27" s="125"/>
      <c r="T27" s="125"/>
      <c r="U27" s="125"/>
      <c r="V27" s="1"/>
      <c r="W27" s="99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5"/>
      <c r="R28" s="125"/>
      <c r="S28" s="125"/>
      <c r="T28" s="125"/>
      <c r="U28" s="125"/>
      <c r="V28" s="1"/>
      <c r="W28" s="99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5"/>
      <c r="R29" s="125"/>
      <c r="S29" s="125"/>
      <c r="T29" s="125"/>
      <c r="U29" s="125"/>
      <c r="V29" s="1"/>
      <c r="W29" s="99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5"/>
      <c r="R30" s="125"/>
      <c r="S30" s="125"/>
      <c r="T30" s="125"/>
      <c r="U30" s="125"/>
      <c r="V30" s="1"/>
      <c r="W30" s="99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5"/>
      <c r="R31" s="125"/>
      <c r="S31" s="125"/>
      <c r="T31" s="125"/>
      <c r="U31" s="125"/>
      <c r="V31" s="1"/>
      <c r="W31" s="99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5"/>
      <c r="R32" s="125"/>
      <c r="S32" s="125"/>
      <c r="T32" s="125"/>
      <c r="U32" s="125"/>
      <c r="V32" s="1"/>
      <c r="W32" s="99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5"/>
      <c r="R33" s="125"/>
      <c r="S33" s="125"/>
      <c r="T33" s="125"/>
      <c r="U33" s="125"/>
      <c r="V33" s="1"/>
      <c r="W33" s="99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5"/>
      <c r="R34" s="125"/>
      <c r="S34" s="125"/>
      <c r="T34" s="125"/>
      <c r="U34" s="125"/>
      <c r="V34" s="1"/>
      <c r="W34" s="99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2019-10-05T22:29:55Z</dcterms:modified>
</cp:coreProperties>
</file>